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D:\NORMA TECNICA\052023\Respaldos de información\5-13\"/>
    </mc:Choice>
  </mc:AlternateContent>
  <xr:revisionPtr revIDLastSave="0" documentId="13_ncr:1_{A5955A0C-7D86-43DE-A1BD-2C24EA1ADEE2}" xr6:coauthVersionLast="36" xr6:coauthVersionMax="36" xr10:uidLastSave="{00000000-0000-0000-0000-000000000000}"/>
  <bookViews>
    <workbookView xWindow="0" yWindow="120" windowWidth="16815" windowHeight="7635" xr2:uid="{00000000-000D-0000-FFFF-FFFF00000000}"/>
  </bookViews>
  <sheets>
    <sheet name="5-1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I4" i="2"/>
  <c r="I5" i="2"/>
  <c r="I6" i="2"/>
  <c r="I7" i="2"/>
  <c r="I8" i="2"/>
  <c r="I9" i="2"/>
  <c r="I10" i="2"/>
  <c r="I11" i="2"/>
  <c r="I12" i="2"/>
  <c r="I13" i="2"/>
  <c r="I14" i="2"/>
  <c r="L4" i="2"/>
  <c r="L5" i="2"/>
  <c r="L6" i="2"/>
  <c r="L7" i="2"/>
  <c r="L8" i="2"/>
  <c r="L9" i="2"/>
  <c r="L10" i="2"/>
  <c r="L11" i="2"/>
  <c r="L12" i="2"/>
  <c r="L13" i="2"/>
  <c r="L14" i="2"/>
  <c r="N4" i="2"/>
  <c r="N5" i="2"/>
  <c r="N6" i="2"/>
  <c r="N7" i="2"/>
  <c r="N8" i="2"/>
  <c r="N9" i="2"/>
  <c r="N10" i="2"/>
  <c r="N11" i="2"/>
  <c r="N12" i="2"/>
  <c r="N13" i="2"/>
  <c r="N14" i="2"/>
  <c r="T4" i="2"/>
  <c r="T5" i="2"/>
  <c r="T6" i="2"/>
  <c r="T7" i="2"/>
  <c r="T8" i="2"/>
  <c r="T9" i="2"/>
  <c r="T10" i="2"/>
  <c r="T11" i="2"/>
  <c r="T12" i="2"/>
  <c r="T13" i="2"/>
  <c r="T14" i="2"/>
  <c r="V4" i="2"/>
  <c r="V5" i="2"/>
  <c r="V6" i="2"/>
  <c r="V7" i="2"/>
  <c r="V8" i="2"/>
  <c r="V9" i="2"/>
  <c r="V10" i="2"/>
  <c r="V11" i="2"/>
  <c r="V12" i="2"/>
  <c r="V13" i="2"/>
  <c r="V14" i="2"/>
  <c r="X4" i="2"/>
  <c r="X5" i="2"/>
  <c r="X6" i="2"/>
  <c r="X7" i="2"/>
  <c r="X8" i="2"/>
  <c r="X9" i="2"/>
  <c r="X10" i="2"/>
  <c r="X11" i="2"/>
  <c r="X12" i="2"/>
  <c r="X13" i="2"/>
  <c r="X14" i="2"/>
  <c r="Z4" i="2"/>
  <c r="Z5" i="2"/>
  <c r="Z6" i="2"/>
  <c r="Z7" i="2"/>
  <c r="Z8" i="2"/>
  <c r="Z9" i="2"/>
  <c r="Z10" i="2"/>
  <c r="Z11" i="2"/>
  <c r="Z12" i="2"/>
  <c r="Z13" i="2"/>
  <c r="Z14" i="2"/>
  <c r="AB4" i="2"/>
  <c r="AB5" i="2"/>
  <c r="AB6" i="2"/>
  <c r="AB7" i="2"/>
  <c r="AB8" i="2"/>
  <c r="AB9" i="2"/>
  <c r="AB10" i="2"/>
  <c r="AB11" i="2"/>
  <c r="AB12" i="2"/>
  <c r="AB13" i="2"/>
  <c r="AB14" i="2"/>
  <c r="AD4" i="2"/>
  <c r="AD5" i="2"/>
  <c r="AD6" i="2"/>
  <c r="AD7" i="2"/>
  <c r="AD8" i="2"/>
  <c r="AD9" i="2"/>
  <c r="AD10" i="2"/>
  <c r="AD11" i="2"/>
  <c r="AD12" i="2"/>
  <c r="AD13" i="2"/>
  <c r="AD14" i="2"/>
  <c r="AF4" i="2"/>
  <c r="AG4" i="2"/>
  <c r="AH4" i="2"/>
  <c r="AF5" i="2"/>
  <c r="AG5" i="2"/>
  <c r="AH5" i="2"/>
  <c r="AF6" i="2"/>
  <c r="AG6" i="2"/>
  <c r="AH6" i="2"/>
  <c r="AF7" i="2"/>
  <c r="AG7" i="2"/>
  <c r="AH7" i="2"/>
  <c r="AF8" i="2"/>
  <c r="AG8" i="2"/>
  <c r="AH8" i="2"/>
  <c r="AF9" i="2"/>
  <c r="AG9" i="2"/>
  <c r="AH9" i="2"/>
  <c r="AF10" i="2"/>
  <c r="AG10" i="2"/>
  <c r="AH10" i="2"/>
  <c r="AF11" i="2"/>
  <c r="AG11" i="2"/>
  <c r="AH11" i="2"/>
  <c r="AF12" i="2"/>
  <c r="AG12" i="2"/>
  <c r="AH12" i="2"/>
  <c r="AF13" i="2"/>
  <c r="AG13" i="2"/>
  <c r="AH13" i="2"/>
  <c r="AF14" i="2"/>
  <c r="AG14" i="2"/>
  <c r="AH14" i="2"/>
  <c r="AK4" i="2"/>
  <c r="AK5" i="2"/>
  <c r="AK6" i="2"/>
  <c r="AK7" i="2"/>
  <c r="AK8" i="2"/>
  <c r="AK9" i="2"/>
  <c r="AK10" i="2"/>
  <c r="AK11" i="2"/>
  <c r="AK12" i="2"/>
  <c r="AK13" i="2"/>
  <c r="AK14" i="2"/>
  <c r="AM4" i="2"/>
  <c r="AM5" i="2"/>
  <c r="AM6" i="2"/>
  <c r="AM7" i="2"/>
  <c r="AM8" i="2"/>
  <c r="AM9" i="2"/>
  <c r="AM10" i="2"/>
  <c r="AM11" i="2"/>
  <c r="AM12" i="2"/>
  <c r="AM13" i="2"/>
  <c r="AM14" i="2"/>
  <c r="AO4" i="2"/>
  <c r="AO5" i="2"/>
  <c r="AO6" i="2"/>
  <c r="AO7" i="2"/>
  <c r="AO8" i="2"/>
  <c r="AO9" i="2"/>
  <c r="AO10" i="2"/>
  <c r="AO11" i="2"/>
  <c r="AO12" i="2"/>
  <c r="AO13" i="2"/>
  <c r="AO14" i="2"/>
  <c r="AQ4" i="2"/>
  <c r="AQ5" i="2"/>
  <c r="AQ6" i="2"/>
  <c r="AQ7" i="2"/>
  <c r="AQ8" i="2"/>
  <c r="AQ9" i="2"/>
  <c r="AQ10" i="2"/>
  <c r="AQ11" i="2"/>
  <c r="AQ12" i="2"/>
  <c r="AQ13" i="2"/>
  <c r="AQ14" i="2"/>
  <c r="AT4" i="2"/>
  <c r="AT5" i="2"/>
  <c r="AT6" i="2"/>
  <c r="AT7" i="2"/>
  <c r="AT8" i="2"/>
  <c r="AT9" i="2"/>
  <c r="AT10" i="2"/>
  <c r="AT11" i="2"/>
  <c r="AT12" i="2"/>
  <c r="AT13" i="2"/>
  <c r="AT14" i="2"/>
  <c r="F3" i="2" l="1"/>
  <c r="I3" i="2"/>
  <c r="L3" i="2"/>
  <c r="N3" i="2"/>
  <c r="T3" i="2"/>
  <c r="V3" i="2"/>
  <c r="X3" i="2"/>
  <c r="Z3" i="2"/>
  <c r="AB3" i="2"/>
  <c r="AD3" i="2"/>
  <c r="AF3" i="2"/>
  <c r="AG3" i="2"/>
  <c r="AH3" i="2"/>
  <c r="AK3" i="2"/>
  <c r="AM3" i="2"/>
  <c r="AO3" i="2"/>
  <c r="AQ3" i="2"/>
  <c r="AT3" i="2"/>
</calcChain>
</file>

<file path=xl/sharedStrings.xml><?xml version="1.0" encoding="utf-8"?>
<sst xmlns="http://schemas.openxmlformats.org/spreadsheetml/2006/main" count="74" uniqueCount="55">
  <si>
    <t>Casablanca</t>
  </si>
  <si>
    <t>ID</t>
  </si>
  <si>
    <t>Reclamos</t>
  </si>
  <si>
    <t>Consultas</t>
  </si>
  <si>
    <t>Solicitudes</t>
  </si>
  <si>
    <t xml:space="preserve">Consultas </t>
  </si>
  <si>
    <t>Reclamo</t>
  </si>
  <si>
    <t>Consulta</t>
  </si>
  <si>
    <t>Solicitud</t>
  </si>
  <si>
    <t>Código Empresa</t>
  </si>
  <si>
    <t>Nombre Empresa</t>
  </si>
  <si>
    <t>Periodo</t>
  </si>
  <si>
    <t>Cantidad de Reclamos ingresados durante el período de evaluación (RI)</t>
  </si>
  <si>
    <t>Eficiencia de Reclamos EF=RR/RI*100</t>
  </si>
  <si>
    <t>Cantidad de Consultas respondidas durante el período de evaluación (RR)</t>
  </si>
  <si>
    <t>Eficiencia de Consultas EF=RR/RI*100</t>
  </si>
  <si>
    <t>Cantidad de Solicitudes respondidas durante el período de evaluación (RR)</t>
  </si>
  <si>
    <t>Eficiencia Solicitudes EF=RR/RI*100</t>
  </si>
  <si>
    <t>Eficacia  Reclamos                    EFC=1-RRPS/RR*100</t>
  </si>
  <si>
    <t>Cantidad de  Consultas respondidas y que luego hayan sido presentadas a la SEC, durante el período de evaluación (RRPS)</t>
  </si>
  <si>
    <t>Eficacia  Consultas                    EFC=1-RRPS/RR*100</t>
  </si>
  <si>
    <t>Cantidad de Solicitudes respondidas y que luego hayan sido presentadas a la SEC, durante el período de evaluación (RRPS)</t>
  </si>
  <si>
    <t>Eficacia  Solicitudes                    EFC=1-RRPS/RR*100</t>
  </si>
  <si>
    <t>Oportunidad del Servicio Comercial Reclamos  OP=RRP/RR*100</t>
  </si>
  <si>
    <t>Cantidad de Consultas respondidas dentro del plazo máximo establecido, durante el período de evaluación (RRP)</t>
  </si>
  <si>
    <t>Oportunidad del Servicio Comercial Consultas   OP=RRP/RR*100</t>
  </si>
  <si>
    <t>Cantidad de Solicitudes respondidas dentro del plazo máximo establecido, durante el período de evaluación (RRP)</t>
  </si>
  <si>
    <t>Oportunidad del Servicio Comercial Solicitudes   OP=RRP/RR*100</t>
  </si>
  <si>
    <t>Tiempo  en los cuales se resolvió el Reclamo dentro del periodo de evaluación (t_RR)</t>
  </si>
  <si>
    <t>Tiempo Medio de Resolución de Reclamos TRR= S t_RR/RR</t>
  </si>
  <si>
    <t>Tiempo  en los cuales se resolvió la Consulta dentro del periodo de evaluación (t_RR)</t>
  </si>
  <si>
    <t>Tiempo Medio de Resolución de Consultas TRR= S t_RR/RR</t>
  </si>
  <si>
    <t>Tiempo  en los cuales se resolvió la Solicitud, dentro del periodo de evaluación (t_RR)</t>
  </si>
  <si>
    <t>Tiempo Medio de Resolución de Solicitudes. TRR= S t_RR/RR</t>
  </si>
  <si>
    <t>Promedio  del número de clientes conectados al SD durante el peridoo de evaluación (NC)</t>
  </si>
  <si>
    <t>Indicador del nivel de Reclamos, INR=RR/NC</t>
  </si>
  <si>
    <t>Indicador del nivel de Consultas,  INR=RR/NC</t>
  </si>
  <si>
    <t>Indicador del nivel de Solicitudes INR=RR/NC</t>
  </si>
  <si>
    <t>Indicador de Facturas Emitidas con lecturas estimadas  IFLE=1-FLE/NF*100</t>
  </si>
  <si>
    <t>Cantidad de Boletas y facturas emitidas con consumos estimados durante el periodo de evaluación (FE)</t>
  </si>
  <si>
    <t>Indicador de Facturas Emitidas de consumos Estimados  IFE=1-FE/NF*100</t>
  </si>
  <si>
    <t>Errores en Emisión de Facturas por errores de Lectura          EFErL=1-FErL/NF</t>
  </si>
  <si>
    <t>Errores en Emisión de Facturas por errores Distintos  al de Lectura          EF=1-FEr/NF</t>
  </si>
  <si>
    <t>Cantidad de Pagos cobrados a los Clientes durante el periodo de evaluación. (PCU)</t>
  </si>
  <si>
    <t>Pagos Mal Imputados PMI= 1- PI/PCU</t>
  </si>
  <si>
    <t>Cantidad de Reclamos respondidos durante el período de evaluación (RR)</t>
  </si>
  <si>
    <t>Cantidad de Consultas ingresadas durante el período de evaluación (RI)</t>
  </si>
  <si>
    <t>Cantidad de Solicitudes ingresadas durante el período de evaluación (RI)</t>
  </si>
  <si>
    <t>Cantidad de Reclamos respondidos y que luego hayan sido presentados a la SEC, durante el período de evaluación (RRPS)</t>
  </si>
  <si>
    <t>Cantidad de Reclamos respondidos dentro del plazo máximo establecido, durante el período de evaluación (RRP)</t>
  </si>
  <si>
    <t>Cantidad de boletas y facturas emitidas con lecturas de consumos estimados durante el periodo de evaluación (FLE)</t>
  </si>
  <si>
    <t>Número de boletas y facturas emitidas durante el periodo de evaluación (NF)</t>
  </si>
  <si>
    <t>Cantidad de Boletas y facturas emitidas con errores de lectura de consumo, o bien cantidad de boletas y facturas ajustadas a través de nota de crédito o débito por errores de lectura, durante el periodo de evaluación (FErL)</t>
  </si>
  <si>
    <t>Cantidad de boletas y facturas emitidas con errores, o bien cantidad de boletas y facturas ajustadas a través de nota de crédito o débito, durante el periodo de evaluación (se excluyen los errores de lectura)(FEr)</t>
  </si>
  <si>
    <t>Cantidad de Pagos mal imputados por la empresa Distribuidora durante el periodo de evaluación, excluyendo pagos equivocados y/o duplicados por error del cliente (PI)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</si>
</sst>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3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/>
    <xf numFmtId="10" fontId="3" fillId="0" borderId="1" xfId="1" applyNumberFormat="1" applyFont="1" applyFill="1" applyBorder="1" applyAlignment="1">
      <alignment horizontal="center"/>
    </xf>
    <xf numFmtId="0" fontId="2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0" fontId="3" fillId="0" borderId="1" xfId="0" applyFont="1" applyFill="1" applyBorder="1"/>
    <xf numFmtId="17" fontId="3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T14"/>
  <sheetViews>
    <sheetView showGridLines="0" tabSelected="1" zoomScaleNormal="100" workbookViewId="0">
      <pane xSplit="3" ySplit="2" topLeftCell="AJ3" activePane="bottomRight" state="frozen"/>
      <selection pane="topRight" activeCell="D1" sqref="D1"/>
      <selection pane="bottomLeft" activeCell="A3" sqref="A3"/>
      <selection pane="bottomRight" activeCell="AX14" sqref="AX14"/>
    </sheetView>
  </sheetViews>
  <sheetFormatPr baseColWidth="10" defaultColWidth="15" defaultRowHeight="12" x14ac:dyDescent="0.2"/>
  <cols>
    <col min="1" max="1" width="7.140625" style="4" customWidth="1"/>
    <col min="2" max="2" width="15.28515625" style="4" bestFit="1" customWidth="1"/>
    <col min="3" max="3" width="6.5703125" style="4" bestFit="1" customWidth="1"/>
    <col min="4" max="6" width="15" style="10"/>
    <col min="7" max="12" width="15" style="4"/>
    <col min="13" max="14" width="15" style="10"/>
    <col min="15" max="18" width="15" style="4"/>
    <col min="19" max="20" width="15" style="10"/>
    <col min="21" max="24" width="15" style="4"/>
    <col min="25" max="26" width="15" style="10"/>
    <col min="27" max="30" width="15" style="4"/>
    <col min="31" max="34" width="15" style="10"/>
    <col min="35" max="16384" width="15" style="4"/>
  </cols>
  <sheetData>
    <row r="1" spans="1:46" s="2" customFormat="1" x14ac:dyDescent="0.2">
      <c r="A1" s="19" t="s">
        <v>1</v>
      </c>
      <c r="B1" s="19"/>
      <c r="C1" s="1"/>
      <c r="D1" s="20" t="s">
        <v>2</v>
      </c>
      <c r="E1" s="20"/>
      <c r="F1" s="20"/>
      <c r="G1" s="19" t="s">
        <v>3</v>
      </c>
      <c r="H1" s="19"/>
      <c r="I1" s="19"/>
      <c r="J1" s="19" t="s">
        <v>4</v>
      </c>
      <c r="K1" s="19"/>
      <c r="L1" s="19"/>
      <c r="M1" s="20" t="s">
        <v>2</v>
      </c>
      <c r="N1" s="20"/>
      <c r="O1" s="19" t="s">
        <v>3</v>
      </c>
      <c r="P1" s="19"/>
      <c r="Q1" s="19" t="s">
        <v>4</v>
      </c>
      <c r="R1" s="19"/>
      <c r="S1" s="20" t="s">
        <v>2</v>
      </c>
      <c r="T1" s="20"/>
      <c r="U1" s="19" t="s">
        <v>5</v>
      </c>
      <c r="V1" s="19"/>
      <c r="W1" s="19" t="s">
        <v>4</v>
      </c>
      <c r="X1" s="19"/>
      <c r="Y1" s="20" t="s">
        <v>6</v>
      </c>
      <c r="Z1" s="20"/>
      <c r="AA1" s="19" t="s">
        <v>7</v>
      </c>
      <c r="AB1" s="19"/>
      <c r="AC1" s="19" t="s">
        <v>8</v>
      </c>
      <c r="AD1" s="19"/>
      <c r="AE1" s="12"/>
      <c r="AF1" s="12" t="s">
        <v>2</v>
      </c>
      <c r="AG1" s="12" t="s">
        <v>7</v>
      </c>
      <c r="AH1" s="12" t="s">
        <v>4</v>
      </c>
      <c r="AI1" s="3"/>
      <c r="AJ1" s="3"/>
      <c r="AK1" s="3"/>
      <c r="AL1" s="3"/>
      <c r="AM1" s="3"/>
      <c r="AN1" s="3"/>
      <c r="AO1" s="3"/>
      <c r="AP1" s="3"/>
      <c r="AQ1" s="3"/>
      <c r="AR1" s="1"/>
      <c r="AS1" s="1"/>
      <c r="AT1" s="1"/>
    </row>
    <row r="2" spans="1:46" s="2" customFormat="1" ht="135" customHeight="1" x14ac:dyDescent="0.2">
      <c r="A2" s="6" t="s">
        <v>9</v>
      </c>
      <c r="B2" s="6" t="s">
        <v>10</v>
      </c>
      <c r="C2" s="6" t="s">
        <v>11</v>
      </c>
      <c r="D2" s="7" t="s">
        <v>45</v>
      </c>
      <c r="E2" s="7" t="s">
        <v>12</v>
      </c>
      <c r="F2" s="7" t="s">
        <v>13</v>
      </c>
      <c r="G2" s="6" t="s">
        <v>14</v>
      </c>
      <c r="H2" s="6" t="s">
        <v>46</v>
      </c>
      <c r="I2" s="6" t="s">
        <v>15</v>
      </c>
      <c r="J2" s="6" t="s">
        <v>16</v>
      </c>
      <c r="K2" s="6" t="s">
        <v>47</v>
      </c>
      <c r="L2" s="6" t="s">
        <v>17</v>
      </c>
      <c r="M2" s="7" t="s">
        <v>48</v>
      </c>
      <c r="N2" s="7" t="s">
        <v>18</v>
      </c>
      <c r="O2" s="6" t="s">
        <v>19</v>
      </c>
      <c r="P2" s="6" t="s">
        <v>20</v>
      </c>
      <c r="Q2" s="6" t="s">
        <v>21</v>
      </c>
      <c r="R2" s="6" t="s">
        <v>22</v>
      </c>
      <c r="S2" s="7" t="s">
        <v>49</v>
      </c>
      <c r="T2" s="7" t="s">
        <v>23</v>
      </c>
      <c r="U2" s="6" t="s">
        <v>24</v>
      </c>
      <c r="V2" s="6" t="s">
        <v>25</v>
      </c>
      <c r="W2" s="6" t="s">
        <v>26</v>
      </c>
      <c r="X2" s="6" t="s">
        <v>27</v>
      </c>
      <c r="Y2" s="7" t="s">
        <v>28</v>
      </c>
      <c r="Z2" s="7" t="s">
        <v>29</v>
      </c>
      <c r="AA2" s="7" t="s">
        <v>30</v>
      </c>
      <c r="AB2" s="7" t="s">
        <v>31</v>
      </c>
      <c r="AC2" s="7" t="s">
        <v>32</v>
      </c>
      <c r="AD2" s="7" t="s">
        <v>33</v>
      </c>
      <c r="AE2" s="7" t="s">
        <v>34</v>
      </c>
      <c r="AF2" s="7" t="s">
        <v>35</v>
      </c>
      <c r="AG2" s="7" t="s">
        <v>36</v>
      </c>
      <c r="AH2" s="7" t="s">
        <v>37</v>
      </c>
      <c r="AI2" s="6" t="s">
        <v>50</v>
      </c>
      <c r="AJ2" s="6" t="s">
        <v>51</v>
      </c>
      <c r="AK2" s="6" t="s">
        <v>38</v>
      </c>
      <c r="AL2" s="6" t="s">
        <v>39</v>
      </c>
      <c r="AM2" s="6" t="s">
        <v>40</v>
      </c>
      <c r="AN2" s="7" t="s">
        <v>52</v>
      </c>
      <c r="AO2" s="6" t="s">
        <v>41</v>
      </c>
      <c r="AP2" s="6" t="s">
        <v>53</v>
      </c>
      <c r="AQ2" s="6" t="s">
        <v>42</v>
      </c>
      <c r="AR2" s="7" t="s">
        <v>54</v>
      </c>
      <c r="AS2" s="7" t="s">
        <v>43</v>
      </c>
      <c r="AT2" s="7" t="s">
        <v>44</v>
      </c>
    </row>
    <row r="3" spans="1:46" s="10" customFormat="1" ht="12.75" x14ac:dyDescent="0.2">
      <c r="A3" s="16">
        <v>28</v>
      </c>
      <c r="B3" s="16" t="s">
        <v>0</v>
      </c>
      <c r="C3" s="17">
        <v>44682</v>
      </c>
      <c r="D3" s="9">
        <v>1413</v>
      </c>
      <c r="E3" s="9">
        <v>1410</v>
      </c>
      <c r="F3" s="8">
        <f t="shared" ref="F3:F14" si="0">+D3/E3</f>
        <v>1.0021276595744681</v>
      </c>
      <c r="G3" s="9">
        <v>4757</v>
      </c>
      <c r="H3" s="9">
        <v>4765</v>
      </c>
      <c r="I3" s="8">
        <f t="shared" ref="I3:I14" si="1">G3/H3</f>
        <v>0.99832109129066104</v>
      </c>
      <c r="J3" s="9">
        <v>3588</v>
      </c>
      <c r="K3" s="9">
        <v>3596</v>
      </c>
      <c r="L3" s="8">
        <f t="shared" ref="L3:L14" si="2">(J3/K3)</f>
        <v>0.99777530589543939</v>
      </c>
      <c r="M3" s="9">
        <v>2</v>
      </c>
      <c r="N3" s="8">
        <f t="shared" ref="N3:N14" si="3">(1-(M3/D3))</f>
        <v>0.99858457183297944</v>
      </c>
      <c r="O3" s="5">
        <v>0</v>
      </c>
      <c r="P3" s="15">
        <v>1</v>
      </c>
      <c r="Q3" s="5">
        <v>0</v>
      </c>
      <c r="R3" s="15">
        <v>1</v>
      </c>
      <c r="S3" s="9">
        <v>1413</v>
      </c>
      <c r="T3" s="8">
        <f t="shared" ref="T3:T14" si="4">S3/D3</f>
        <v>1</v>
      </c>
      <c r="U3" s="9">
        <v>4757</v>
      </c>
      <c r="V3" s="8">
        <f t="shared" ref="V3:V14" si="5">(U3/G3)</f>
        <v>1</v>
      </c>
      <c r="W3" s="9">
        <v>3588</v>
      </c>
      <c r="X3" s="8">
        <f t="shared" ref="X3:X14" si="6">(W3/J3)</f>
        <v>1</v>
      </c>
      <c r="Y3" s="9">
        <v>1304</v>
      </c>
      <c r="Z3" s="13">
        <f t="shared" ref="Z3:Z14" si="7">Y3/D3</f>
        <v>0.92285916489738151</v>
      </c>
      <c r="AA3" s="9">
        <v>440</v>
      </c>
      <c r="AB3" s="13">
        <f t="shared" ref="AB3:AB14" si="8">(AA3/G3)</f>
        <v>9.2495270128232082E-2</v>
      </c>
      <c r="AC3" s="9">
        <v>537</v>
      </c>
      <c r="AD3" s="13">
        <f t="shared" ref="AD3:AD14" si="9">(AC3/J3)</f>
        <v>0.14966555183946489</v>
      </c>
      <c r="AE3" s="9">
        <v>85941</v>
      </c>
      <c r="AF3" s="11">
        <f t="shared" ref="AF3" si="10">D3/AE3</f>
        <v>1.644151220023039E-2</v>
      </c>
      <c r="AG3" s="11">
        <f t="shared" ref="AG3" si="11">G3/AE3</f>
        <v>5.5351927485135149E-2</v>
      </c>
      <c r="AH3" s="11">
        <f t="shared" ref="AH3" si="12">J3/AE3</f>
        <v>4.1749572381052119E-2</v>
      </c>
      <c r="AI3" s="5">
        <v>0</v>
      </c>
      <c r="AJ3" s="9">
        <v>85268</v>
      </c>
      <c r="AK3" s="15">
        <f t="shared" ref="AK3:AK14" si="13">(1-AI3/AJ3)</f>
        <v>1</v>
      </c>
      <c r="AL3" s="9">
        <v>140</v>
      </c>
      <c r="AM3" s="15">
        <f t="shared" ref="AM3:AM14" si="14">(1-AL3/AJ3)</f>
        <v>0.99835811793404328</v>
      </c>
      <c r="AN3" s="9">
        <v>268</v>
      </c>
      <c r="AO3" s="14">
        <f t="shared" ref="AO3:AO14" si="15">+(1-AN3/AJ3)</f>
        <v>0.99685696861659712</v>
      </c>
      <c r="AP3" s="9">
        <v>50</v>
      </c>
      <c r="AQ3" s="14">
        <f t="shared" ref="AQ3:AQ14" si="16">+(1-AP3/AJ3)</f>
        <v>0.99941361354787261</v>
      </c>
      <c r="AR3" s="9">
        <v>60</v>
      </c>
      <c r="AS3" s="9">
        <v>66016</v>
      </c>
      <c r="AT3" s="14">
        <f t="shared" ref="AT3:AT14" si="17">1-(AR3/AS3)</f>
        <v>0.99909112942317013</v>
      </c>
    </row>
    <row r="4" spans="1:46" s="10" customFormat="1" ht="12.75" x14ac:dyDescent="0.2">
      <c r="A4" s="16">
        <v>28</v>
      </c>
      <c r="B4" s="16" t="s">
        <v>0</v>
      </c>
      <c r="C4" s="17">
        <v>44713</v>
      </c>
      <c r="D4" s="9">
        <v>1653</v>
      </c>
      <c r="E4" s="9">
        <v>1650</v>
      </c>
      <c r="F4" s="8">
        <f t="shared" si="0"/>
        <v>1.0018181818181817</v>
      </c>
      <c r="G4" s="9">
        <v>4823</v>
      </c>
      <c r="H4" s="9">
        <v>4820</v>
      </c>
      <c r="I4" s="8">
        <f t="shared" si="1"/>
        <v>1.0006224066390041</v>
      </c>
      <c r="J4" s="9">
        <v>3744</v>
      </c>
      <c r="K4" s="9">
        <v>3754</v>
      </c>
      <c r="L4" s="8">
        <f t="shared" si="2"/>
        <v>0.99733617474693659</v>
      </c>
      <c r="M4" s="9">
        <v>2</v>
      </c>
      <c r="N4" s="8">
        <f t="shared" si="3"/>
        <v>0.99879007864488811</v>
      </c>
      <c r="O4" s="5">
        <v>0</v>
      </c>
      <c r="P4" s="15">
        <v>1</v>
      </c>
      <c r="Q4" s="5">
        <v>0</v>
      </c>
      <c r="R4" s="15">
        <v>1</v>
      </c>
      <c r="S4" s="9">
        <v>1653</v>
      </c>
      <c r="T4" s="8">
        <f t="shared" si="4"/>
        <v>1</v>
      </c>
      <c r="U4" s="9">
        <v>4820</v>
      </c>
      <c r="V4" s="8">
        <f t="shared" si="5"/>
        <v>0.999377980510056</v>
      </c>
      <c r="W4" s="9">
        <v>3744</v>
      </c>
      <c r="X4" s="8">
        <f t="shared" si="6"/>
        <v>1</v>
      </c>
      <c r="Y4" s="9">
        <v>1350</v>
      </c>
      <c r="Z4" s="13">
        <f t="shared" si="7"/>
        <v>0.81669691470054451</v>
      </c>
      <c r="AA4" s="9">
        <v>594</v>
      </c>
      <c r="AB4" s="13">
        <f t="shared" si="8"/>
        <v>0.12315985900891561</v>
      </c>
      <c r="AC4" s="9">
        <v>511</v>
      </c>
      <c r="AD4" s="13">
        <f t="shared" si="9"/>
        <v>0.13648504273504272</v>
      </c>
      <c r="AE4" s="9">
        <v>86345</v>
      </c>
      <c r="AF4" s="11">
        <f t="shared" ref="AF4:AF14" si="18">D4/AE4</f>
        <v>1.9144131101974635E-2</v>
      </c>
      <c r="AG4" s="11">
        <f t="shared" ref="AG4:AG14" si="19">G4/AE4</f>
        <v>5.5857316578840695E-2</v>
      </c>
      <c r="AH4" s="11">
        <f t="shared" ref="AH4:AH14" si="20">J4/AE4</f>
        <v>4.3360935780879031E-2</v>
      </c>
      <c r="AI4" s="5">
        <v>0</v>
      </c>
      <c r="AJ4" s="9">
        <v>85695</v>
      </c>
      <c r="AK4" s="15">
        <f t="shared" si="13"/>
        <v>1</v>
      </c>
      <c r="AL4" s="9">
        <v>193</v>
      </c>
      <c r="AM4" s="15">
        <f t="shared" si="14"/>
        <v>0.99774782659431704</v>
      </c>
      <c r="AN4" s="9">
        <v>282</v>
      </c>
      <c r="AO4" s="14">
        <f t="shared" si="15"/>
        <v>0.99670925958340628</v>
      </c>
      <c r="AP4" s="9">
        <v>59</v>
      </c>
      <c r="AQ4" s="14">
        <f t="shared" si="16"/>
        <v>0.99931151175681199</v>
      </c>
      <c r="AR4" s="9">
        <v>54</v>
      </c>
      <c r="AS4" s="9">
        <v>65747</v>
      </c>
      <c r="AT4" s="14">
        <f t="shared" si="17"/>
        <v>0.99917866974919012</v>
      </c>
    </row>
    <row r="5" spans="1:46" s="10" customFormat="1" ht="12.75" x14ac:dyDescent="0.2">
      <c r="A5" s="16">
        <v>28</v>
      </c>
      <c r="B5" s="16" t="s">
        <v>0</v>
      </c>
      <c r="C5" s="17">
        <v>44743</v>
      </c>
      <c r="D5" s="9">
        <v>1868</v>
      </c>
      <c r="E5" s="9">
        <v>1863</v>
      </c>
      <c r="F5" s="8">
        <f t="shared" si="0"/>
        <v>1.0026838432635534</v>
      </c>
      <c r="G5" s="9">
        <v>4932</v>
      </c>
      <c r="H5" s="9">
        <v>4933</v>
      </c>
      <c r="I5" s="8">
        <f t="shared" si="1"/>
        <v>0.99979728360024323</v>
      </c>
      <c r="J5" s="9">
        <v>3880</v>
      </c>
      <c r="K5" s="9">
        <v>3891</v>
      </c>
      <c r="L5" s="8">
        <f t="shared" si="2"/>
        <v>0.99717296324852223</v>
      </c>
      <c r="M5" s="9">
        <v>1</v>
      </c>
      <c r="N5" s="8">
        <f t="shared" si="3"/>
        <v>0.99946466809421841</v>
      </c>
      <c r="O5" s="5">
        <v>0</v>
      </c>
      <c r="P5" s="15">
        <v>1</v>
      </c>
      <c r="Q5" s="5">
        <v>0</v>
      </c>
      <c r="R5" s="15">
        <v>1</v>
      </c>
      <c r="S5" s="9">
        <v>1868</v>
      </c>
      <c r="T5" s="8">
        <f t="shared" si="4"/>
        <v>1</v>
      </c>
      <c r="U5" s="9">
        <v>4929</v>
      </c>
      <c r="V5" s="8">
        <f t="shared" si="5"/>
        <v>0.99939172749391725</v>
      </c>
      <c r="W5" s="9">
        <v>3880</v>
      </c>
      <c r="X5" s="8">
        <f t="shared" si="6"/>
        <v>1</v>
      </c>
      <c r="Y5" s="9">
        <v>1288</v>
      </c>
      <c r="Z5" s="13">
        <f t="shared" si="7"/>
        <v>0.68950749464668093</v>
      </c>
      <c r="AA5" s="9">
        <v>567</v>
      </c>
      <c r="AB5" s="13">
        <f t="shared" si="8"/>
        <v>0.11496350364963503</v>
      </c>
      <c r="AC5" s="9">
        <v>568</v>
      </c>
      <c r="AD5" s="13">
        <f t="shared" si="9"/>
        <v>0.14639175257731959</v>
      </c>
      <c r="AE5" s="9">
        <v>86752</v>
      </c>
      <c r="AF5" s="11">
        <f t="shared" si="18"/>
        <v>2.1532644780523792E-2</v>
      </c>
      <c r="AG5" s="11">
        <f t="shared" si="19"/>
        <v>5.685171523423091E-2</v>
      </c>
      <c r="AH5" s="11">
        <f t="shared" si="20"/>
        <v>4.4725193655477682E-2</v>
      </c>
      <c r="AI5" s="5">
        <v>0</v>
      </c>
      <c r="AJ5" s="9">
        <v>86099</v>
      </c>
      <c r="AK5" s="15">
        <f t="shared" si="13"/>
        <v>1</v>
      </c>
      <c r="AL5" s="9">
        <v>226</v>
      </c>
      <c r="AM5" s="15">
        <f t="shared" si="14"/>
        <v>0.99737511469355045</v>
      </c>
      <c r="AN5" s="9">
        <v>278</v>
      </c>
      <c r="AO5" s="14">
        <f t="shared" si="15"/>
        <v>0.99677115878233191</v>
      </c>
      <c r="AP5" s="9">
        <v>59</v>
      </c>
      <c r="AQ5" s="14">
        <f t="shared" si="16"/>
        <v>0.99931474233150208</v>
      </c>
      <c r="AR5" s="9">
        <v>52</v>
      </c>
      <c r="AS5" s="9">
        <v>65744</v>
      </c>
      <c r="AT5" s="14">
        <f t="shared" si="17"/>
        <v>0.99920905329763932</v>
      </c>
    </row>
    <row r="6" spans="1:46" s="10" customFormat="1" ht="12.75" x14ac:dyDescent="0.2">
      <c r="A6" s="16">
        <v>28</v>
      </c>
      <c r="B6" s="16" t="s">
        <v>0</v>
      </c>
      <c r="C6" s="17">
        <v>44774</v>
      </c>
      <c r="D6" s="9">
        <v>1877</v>
      </c>
      <c r="E6" s="9">
        <v>1871</v>
      </c>
      <c r="F6" s="8">
        <f t="shared" si="0"/>
        <v>1.0032068412613575</v>
      </c>
      <c r="G6" s="9">
        <v>5090</v>
      </c>
      <c r="H6" s="9">
        <v>5093</v>
      </c>
      <c r="I6" s="8">
        <f t="shared" si="1"/>
        <v>0.99941095621441189</v>
      </c>
      <c r="J6" s="9">
        <v>4090</v>
      </c>
      <c r="K6" s="9">
        <v>4100</v>
      </c>
      <c r="L6" s="8">
        <f t="shared" si="2"/>
        <v>0.9975609756097561</v>
      </c>
      <c r="M6" s="9">
        <v>0</v>
      </c>
      <c r="N6" s="8">
        <f t="shared" si="3"/>
        <v>1</v>
      </c>
      <c r="O6" s="5">
        <v>0</v>
      </c>
      <c r="P6" s="15">
        <v>1</v>
      </c>
      <c r="Q6" s="5">
        <v>0</v>
      </c>
      <c r="R6" s="15">
        <v>1</v>
      </c>
      <c r="S6" s="9">
        <v>1877</v>
      </c>
      <c r="T6" s="8">
        <f t="shared" si="4"/>
        <v>1</v>
      </c>
      <c r="U6" s="9">
        <v>5087</v>
      </c>
      <c r="V6" s="8">
        <f t="shared" si="5"/>
        <v>0.99941060903732815</v>
      </c>
      <c r="W6" s="9">
        <v>4090</v>
      </c>
      <c r="X6" s="8">
        <f t="shared" si="6"/>
        <v>1</v>
      </c>
      <c r="Y6" s="9">
        <v>1446</v>
      </c>
      <c r="Z6" s="13">
        <f t="shared" si="7"/>
        <v>0.77037826318593505</v>
      </c>
      <c r="AA6" s="9">
        <v>643</v>
      </c>
      <c r="AB6" s="13">
        <f t="shared" si="8"/>
        <v>0.12632612966601178</v>
      </c>
      <c r="AC6" s="9">
        <v>570</v>
      </c>
      <c r="AD6" s="13">
        <f t="shared" si="9"/>
        <v>0.13936430317848411</v>
      </c>
      <c r="AE6" s="9">
        <v>87141</v>
      </c>
      <c r="AF6" s="11">
        <f t="shared" si="18"/>
        <v>2.1539803307283598E-2</v>
      </c>
      <c r="AG6" s="11">
        <f t="shared" si="19"/>
        <v>5.8411080891887859E-2</v>
      </c>
      <c r="AH6" s="11">
        <f t="shared" si="20"/>
        <v>4.6935426492695748E-2</v>
      </c>
      <c r="AI6" s="5">
        <v>0</v>
      </c>
      <c r="AJ6" s="9">
        <v>86515</v>
      </c>
      <c r="AK6" s="15">
        <f t="shared" si="13"/>
        <v>1</v>
      </c>
      <c r="AL6" s="9">
        <v>257</v>
      </c>
      <c r="AM6" s="15">
        <f t="shared" si="14"/>
        <v>0.9970294168641276</v>
      </c>
      <c r="AN6" s="9">
        <v>306</v>
      </c>
      <c r="AO6" s="14">
        <f t="shared" si="15"/>
        <v>0.99646304109114026</v>
      </c>
      <c r="AP6" s="9">
        <v>56</v>
      </c>
      <c r="AQ6" s="14">
        <f t="shared" si="16"/>
        <v>0.99935271340230014</v>
      </c>
      <c r="AR6" s="9">
        <v>31</v>
      </c>
      <c r="AS6" s="9">
        <v>66153</v>
      </c>
      <c r="AT6" s="14">
        <f t="shared" si="17"/>
        <v>0.99953138935498009</v>
      </c>
    </row>
    <row r="7" spans="1:46" s="10" customFormat="1" ht="12.75" x14ac:dyDescent="0.2">
      <c r="A7" s="16">
        <v>28</v>
      </c>
      <c r="B7" s="16" t="s">
        <v>0</v>
      </c>
      <c r="C7" s="17">
        <v>44805</v>
      </c>
      <c r="D7" s="9">
        <v>1835</v>
      </c>
      <c r="E7" s="9">
        <v>1831</v>
      </c>
      <c r="F7" s="8">
        <f t="shared" si="0"/>
        <v>1.0021845985800109</v>
      </c>
      <c r="G7" s="9">
        <v>5258</v>
      </c>
      <c r="H7" s="9">
        <v>5259</v>
      </c>
      <c r="I7" s="8">
        <f t="shared" si="1"/>
        <v>0.99980984978132725</v>
      </c>
      <c r="J7" s="9">
        <v>4233</v>
      </c>
      <c r="K7" s="9">
        <v>4245</v>
      </c>
      <c r="L7" s="8">
        <f t="shared" si="2"/>
        <v>0.99717314487632513</v>
      </c>
      <c r="M7" s="9">
        <v>0</v>
      </c>
      <c r="N7" s="8">
        <f t="shared" si="3"/>
        <v>1</v>
      </c>
      <c r="O7" s="5">
        <v>0</v>
      </c>
      <c r="P7" s="15">
        <v>1</v>
      </c>
      <c r="Q7" s="5">
        <v>0</v>
      </c>
      <c r="R7" s="15">
        <v>1</v>
      </c>
      <c r="S7" s="9">
        <v>1835</v>
      </c>
      <c r="T7" s="8">
        <f t="shared" si="4"/>
        <v>1</v>
      </c>
      <c r="U7" s="9">
        <v>5255</v>
      </c>
      <c r="V7" s="8">
        <f t="shared" si="5"/>
        <v>0.999429440852035</v>
      </c>
      <c r="W7" s="9">
        <v>4231</v>
      </c>
      <c r="X7" s="8">
        <f t="shared" si="6"/>
        <v>0.99952752185211435</v>
      </c>
      <c r="Y7" s="9">
        <v>1499</v>
      </c>
      <c r="Z7" s="13">
        <f t="shared" si="7"/>
        <v>0.81689373297002721</v>
      </c>
      <c r="AA7" s="9">
        <v>668</v>
      </c>
      <c r="AB7" s="13">
        <f t="shared" si="8"/>
        <v>0.12704450361354128</v>
      </c>
      <c r="AC7" s="9">
        <v>646</v>
      </c>
      <c r="AD7" s="13">
        <f t="shared" si="9"/>
        <v>0.15261044176706828</v>
      </c>
      <c r="AE7" s="9">
        <v>87518</v>
      </c>
      <c r="AF7" s="11">
        <f t="shared" si="18"/>
        <v>2.096711533627368E-2</v>
      </c>
      <c r="AG7" s="11">
        <f t="shared" si="19"/>
        <v>6.0079069448570582E-2</v>
      </c>
      <c r="AH7" s="11">
        <f t="shared" si="20"/>
        <v>4.8367193034575748E-2</v>
      </c>
      <c r="AI7" s="5">
        <v>0</v>
      </c>
      <c r="AJ7" s="9">
        <v>86896</v>
      </c>
      <c r="AK7" s="15">
        <f t="shared" si="13"/>
        <v>1</v>
      </c>
      <c r="AL7" s="9">
        <v>287</v>
      </c>
      <c r="AM7" s="15">
        <f t="shared" si="14"/>
        <v>0.9966972012520714</v>
      </c>
      <c r="AN7" s="9">
        <v>314</v>
      </c>
      <c r="AO7" s="14">
        <f t="shared" si="15"/>
        <v>0.99638648499355553</v>
      </c>
      <c r="AP7" s="9">
        <v>72</v>
      </c>
      <c r="AQ7" s="14">
        <f t="shared" si="16"/>
        <v>0.99917142331062414</v>
      </c>
      <c r="AR7" s="9">
        <v>40</v>
      </c>
      <c r="AS7" s="9">
        <v>65971</v>
      </c>
      <c r="AT7" s="14">
        <f t="shared" si="17"/>
        <v>0.99939367297752046</v>
      </c>
    </row>
    <row r="8" spans="1:46" s="10" customFormat="1" ht="12.75" x14ac:dyDescent="0.2">
      <c r="A8" s="16">
        <v>28</v>
      </c>
      <c r="B8" s="16" t="s">
        <v>0</v>
      </c>
      <c r="C8" s="17">
        <v>44835</v>
      </c>
      <c r="D8" s="9">
        <v>1818</v>
      </c>
      <c r="E8" s="9">
        <v>1816</v>
      </c>
      <c r="F8" s="8">
        <f t="shared" si="0"/>
        <v>1.001101321585903</v>
      </c>
      <c r="G8" s="9">
        <v>5344</v>
      </c>
      <c r="H8" s="9">
        <v>5348</v>
      </c>
      <c r="I8" s="8">
        <f t="shared" si="1"/>
        <v>0.9992520568436799</v>
      </c>
      <c r="J8" s="9">
        <v>4276</v>
      </c>
      <c r="K8" s="9">
        <v>4283</v>
      </c>
      <c r="L8" s="8">
        <f t="shared" si="2"/>
        <v>0.99836563156665892</v>
      </c>
      <c r="M8" s="9">
        <v>0</v>
      </c>
      <c r="N8" s="8">
        <f t="shared" si="3"/>
        <v>1</v>
      </c>
      <c r="O8" s="5">
        <v>0</v>
      </c>
      <c r="P8" s="15">
        <v>1</v>
      </c>
      <c r="Q8" s="5">
        <v>0</v>
      </c>
      <c r="R8" s="15">
        <v>1</v>
      </c>
      <c r="S8" s="9">
        <v>1818</v>
      </c>
      <c r="T8" s="8">
        <f t="shared" si="4"/>
        <v>1</v>
      </c>
      <c r="U8" s="9">
        <v>5341</v>
      </c>
      <c r="V8" s="8">
        <f t="shared" si="5"/>
        <v>0.99943862275449102</v>
      </c>
      <c r="W8" s="9">
        <v>4274</v>
      </c>
      <c r="X8" s="8">
        <f t="shared" si="6"/>
        <v>0.99953227315247895</v>
      </c>
      <c r="Y8" s="9">
        <v>1509</v>
      </c>
      <c r="Z8" s="13">
        <f t="shared" si="7"/>
        <v>0.83003300330033003</v>
      </c>
      <c r="AA8" s="9">
        <v>668</v>
      </c>
      <c r="AB8" s="13">
        <f t="shared" si="8"/>
        <v>0.125</v>
      </c>
      <c r="AC8" s="9">
        <v>693</v>
      </c>
      <c r="AD8" s="13">
        <f t="shared" si="9"/>
        <v>0.16206735266604302</v>
      </c>
      <c r="AE8" s="9">
        <v>87804</v>
      </c>
      <c r="AF8" s="11">
        <f t="shared" si="18"/>
        <v>2.0705207052070521E-2</v>
      </c>
      <c r="AG8" s="11">
        <f t="shared" si="19"/>
        <v>6.0862830850530729E-2</v>
      </c>
      <c r="AH8" s="11">
        <f t="shared" si="20"/>
        <v>4.8699375882647715E-2</v>
      </c>
      <c r="AI8" s="5">
        <v>0</v>
      </c>
      <c r="AJ8" s="9">
        <v>87270</v>
      </c>
      <c r="AK8" s="15">
        <f t="shared" si="13"/>
        <v>1</v>
      </c>
      <c r="AL8" s="9">
        <v>327</v>
      </c>
      <c r="AM8" s="15">
        <f t="shared" si="14"/>
        <v>0.99625300790649707</v>
      </c>
      <c r="AN8" s="9">
        <v>317</v>
      </c>
      <c r="AO8" s="14">
        <f t="shared" si="15"/>
        <v>0.9963675948206715</v>
      </c>
      <c r="AP8" s="9">
        <v>86</v>
      </c>
      <c r="AQ8" s="14">
        <f t="shared" si="16"/>
        <v>0.99901455253810012</v>
      </c>
      <c r="AR8" s="9">
        <v>40</v>
      </c>
      <c r="AS8" s="9">
        <v>66662</v>
      </c>
      <c r="AT8" s="14">
        <f t="shared" si="17"/>
        <v>0.99939995799705983</v>
      </c>
    </row>
    <row r="9" spans="1:46" s="10" customFormat="1" ht="12.75" x14ac:dyDescent="0.2">
      <c r="A9" s="16">
        <v>28</v>
      </c>
      <c r="B9" s="16" t="s">
        <v>0</v>
      </c>
      <c r="C9" s="17">
        <v>44866</v>
      </c>
      <c r="D9" s="9">
        <v>1790</v>
      </c>
      <c r="E9" s="9">
        <v>1790</v>
      </c>
      <c r="F9" s="8">
        <f t="shared" si="0"/>
        <v>1</v>
      </c>
      <c r="G9" s="9">
        <v>5245</v>
      </c>
      <c r="H9" s="9">
        <v>5244</v>
      </c>
      <c r="I9" s="8">
        <f t="shared" si="1"/>
        <v>1.000190694126621</v>
      </c>
      <c r="J9" s="9">
        <v>4162</v>
      </c>
      <c r="K9" s="9">
        <v>4166</v>
      </c>
      <c r="L9" s="8">
        <f t="shared" si="2"/>
        <v>0.99903984637542009</v>
      </c>
      <c r="M9" s="9">
        <v>0</v>
      </c>
      <c r="N9" s="8">
        <f t="shared" si="3"/>
        <v>1</v>
      </c>
      <c r="O9" s="5">
        <v>0</v>
      </c>
      <c r="P9" s="15">
        <v>1</v>
      </c>
      <c r="Q9" s="5">
        <v>0</v>
      </c>
      <c r="R9" s="15">
        <v>1</v>
      </c>
      <c r="S9" s="9">
        <v>1790</v>
      </c>
      <c r="T9" s="8">
        <f t="shared" si="4"/>
        <v>1</v>
      </c>
      <c r="U9" s="9">
        <v>5242</v>
      </c>
      <c r="V9" s="8">
        <f t="shared" si="5"/>
        <v>0.99942802669208775</v>
      </c>
      <c r="W9" s="9">
        <v>4160</v>
      </c>
      <c r="X9" s="8">
        <f t="shared" si="6"/>
        <v>0.99951946179721285</v>
      </c>
      <c r="Y9" s="9">
        <v>1501</v>
      </c>
      <c r="Z9" s="13">
        <f t="shared" si="7"/>
        <v>0.83854748603351958</v>
      </c>
      <c r="AA9" s="9">
        <v>685</v>
      </c>
      <c r="AB9" s="13">
        <f t="shared" si="8"/>
        <v>0.13060057197330791</v>
      </c>
      <c r="AC9" s="9">
        <v>736</v>
      </c>
      <c r="AD9" s="13">
        <f t="shared" si="9"/>
        <v>0.17683805862566074</v>
      </c>
      <c r="AE9" s="9">
        <v>88115</v>
      </c>
      <c r="AF9" s="11">
        <f t="shared" si="18"/>
        <v>2.0314361913408612E-2</v>
      </c>
      <c r="AG9" s="11">
        <f t="shared" si="19"/>
        <v>5.9524485047948703E-2</v>
      </c>
      <c r="AH9" s="11">
        <f t="shared" si="20"/>
        <v>4.7233728650059578E-2</v>
      </c>
      <c r="AI9" s="5">
        <v>0</v>
      </c>
      <c r="AJ9" s="9">
        <v>87627</v>
      </c>
      <c r="AK9" s="15">
        <f t="shared" si="13"/>
        <v>1</v>
      </c>
      <c r="AL9" s="9">
        <v>364</v>
      </c>
      <c r="AM9" s="15">
        <f t="shared" si="14"/>
        <v>0.99584602919191578</v>
      </c>
      <c r="AN9" s="9">
        <v>308</v>
      </c>
      <c r="AO9" s="14">
        <f t="shared" si="15"/>
        <v>0.99648510162392867</v>
      </c>
      <c r="AP9" s="9">
        <v>85</v>
      </c>
      <c r="AQ9" s="14">
        <f t="shared" si="16"/>
        <v>0.99902997934426607</v>
      </c>
      <c r="AR9" s="9">
        <v>47</v>
      </c>
      <c r="AS9" s="9">
        <v>64486</v>
      </c>
      <c r="AT9" s="14">
        <f t="shared" si="17"/>
        <v>0.99927115963154789</v>
      </c>
    </row>
    <row r="10" spans="1:46" s="10" customFormat="1" ht="12.75" x14ac:dyDescent="0.2">
      <c r="A10" s="16">
        <v>28</v>
      </c>
      <c r="B10" s="16" t="s">
        <v>0</v>
      </c>
      <c r="C10" s="17">
        <v>44896</v>
      </c>
      <c r="D10" s="9">
        <v>1831</v>
      </c>
      <c r="E10" s="9">
        <v>1833</v>
      </c>
      <c r="F10" s="8">
        <f t="shared" si="0"/>
        <v>0.99890889252591375</v>
      </c>
      <c r="G10" s="9">
        <v>5382</v>
      </c>
      <c r="H10" s="9">
        <v>5401</v>
      </c>
      <c r="I10" s="8">
        <f t="shared" si="1"/>
        <v>0.99648213293834476</v>
      </c>
      <c r="J10" s="9">
        <v>4247</v>
      </c>
      <c r="K10" s="9">
        <v>4383</v>
      </c>
      <c r="L10" s="8">
        <f t="shared" si="2"/>
        <v>0.96897102441250282</v>
      </c>
      <c r="M10" s="9">
        <v>0</v>
      </c>
      <c r="N10" s="8">
        <f t="shared" si="3"/>
        <v>1</v>
      </c>
      <c r="O10" s="5">
        <v>0</v>
      </c>
      <c r="P10" s="15">
        <v>1</v>
      </c>
      <c r="Q10" s="5">
        <v>0</v>
      </c>
      <c r="R10" s="15">
        <v>1</v>
      </c>
      <c r="S10" s="9">
        <v>1831</v>
      </c>
      <c r="T10" s="8">
        <f t="shared" si="4"/>
        <v>1</v>
      </c>
      <c r="U10" s="9">
        <v>5379</v>
      </c>
      <c r="V10" s="8">
        <f t="shared" si="5"/>
        <v>0.9994425863991081</v>
      </c>
      <c r="W10" s="9">
        <v>4245</v>
      </c>
      <c r="X10" s="8">
        <f t="shared" si="6"/>
        <v>0.99952907935012947</v>
      </c>
      <c r="Y10" s="9">
        <v>1593</v>
      </c>
      <c r="Z10" s="13">
        <f t="shared" si="7"/>
        <v>0.87001638448935004</v>
      </c>
      <c r="AA10" s="9">
        <v>660</v>
      </c>
      <c r="AB10" s="13">
        <f t="shared" si="8"/>
        <v>0.12263099219620958</v>
      </c>
      <c r="AC10" s="9">
        <v>679</v>
      </c>
      <c r="AD10" s="13">
        <f t="shared" si="9"/>
        <v>0.15987756063103367</v>
      </c>
      <c r="AE10" s="9">
        <v>88398</v>
      </c>
      <c r="AF10" s="11">
        <f t="shared" si="18"/>
        <v>2.0713138306296522E-2</v>
      </c>
      <c r="AG10" s="11">
        <f t="shared" si="19"/>
        <v>6.0883730401140299E-2</v>
      </c>
      <c r="AH10" s="11">
        <f t="shared" si="20"/>
        <v>4.8044073395325688E-2</v>
      </c>
      <c r="AI10" s="5">
        <v>0</v>
      </c>
      <c r="AJ10" s="9">
        <v>87992</v>
      </c>
      <c r="AK10" s="15">
        <f t="shared" si="13"/>
        <v>1</v>
      </c>
      <c r="AL10" s="9">
        <v>443</v>
      </c>
      <c r="AM10" s="15">
        <f t="shared" si="14"/>
        <v>0.99496545140467318</v>
      </c>
      <c r="AN10" s="9">
        <v>419</v>
      </c>
      <c r="AO10" s="14">
        <f t="shared" si="15"/>
        <v>0.99523820347304304</v>
      </c>
      <c r="AP10" s="9">
        <v>84</v>
      </c>
      <c r="AQ10" s="14">
        <f t="shared" si="16"/>
        <v>0.99904536776070552</v>
      </c>
      <c r="AR10" s="9">
        <v>112</v>
      </c>
      <c r="AS10" s="9">
        <v>65563</v>
      </c>
      <c r="AT10" s="14">
        <f t="shared" si="17"/>
        <v>0.9982917194149139</v>
      </c>
    </row>
    <row r="11" spans="1:46" s="10" customFormat="1" ht="12.75" x14ac:dyDescent="0.2">
      <c r="A11" s="16">
        <v>28</v>
      </c>
      <c r="B11" s="16" t="s">
        <v>0</v>
      </c>
      <c r="C11" s="17">
        <v>44927</v>
      </c>
      <c r="D11" s="9">
        <v>1925</v>
      </c>
      <c r="E11" s="9">
        <v>1927</v>
      </c>
      <c r="F11" s="8">
        <f t="shared" si="0"/>
        <v>0.99896211728074724</v>
      </c>
      <c r="G11" s="9">
        <v>5620</v>
      </c>
      <c r="H11" s="9">
        <v>5629</v>
      </c>
      <c r="I11" s="8">
        <f t="shared" si="1"/>
        <v>0.99840113696926625</v>
      </c>
      <c r="J11" s="9">
        <v>4422</v>
      </c>
      <c r="K11" s="9">
        <v>4555</v>
      </c>
      <c r="L11" s="8">
        <f t="shared" si="2"/>
        <v>0.97080131723380902</v>
      </c>
      <c r="M11" s="9">
        <v>0</v>
      </c>
      <c r="N11" s="8">
        <f t="shared" si="3"/>
        <v>1</v>
      </c>
      <c r="O11" s="5">
        <v>0</v>
      </c>
      <c r="P11" s="15">
        <v>1</v>
      </c>
      <c r="Q11" s="5">
        <v>0</v>
      </c>
      <c r="R11" s="15">
        <v>1</v>
      </c>
      <c r="S11" s="9">
        <v>1925</v>
      </c>
      <c r="T11" s="8">
        <f t="shared" si="4"/>
        <v>1</v>
      </c>
      <c r="U11" s="9">
        <v>5614</v>
      </c>
      <c r="V11" s="8">
        <f t="shared" si="5"/>
        <v>0.998932384341637</v>
      </c>
      <c r="W11" s="9">
        <v>4420</v>
      </c>
      <c r="X11" s="8">
        <f t="shared" si="6"/>
        <v>0.99954771596562642</v>
      </c>
      <c r="Y11" s="9">
        <v>1738</v>
      </c>
      <c r="Z11" s="13">
        <f t="shared" si="7"/>
        <v>0.9028571428571428</v>
      </c>
      <c r="AA11" s="9">
        <v>1079</v>
      </c>
      <c r="AB11" s="13">
        <f t="shared" si="8"/>
        <v>0.19199288256227759</v>
      </c>
      <c r="AC11" s="9">
        <v>663</v>
      </c>
      <c r="AD11" s="13">
        <f t="shared" si="9"/>
        <v>0.14993215739484397</v>
      </c>
      <c r="AE11" s="9">
        <v>88682</v>
      </c>
      <c r="AF11" s="11">
        <f t="shared" si="18"/>
        <v>2.1706772513024063E-2</v>
      </c>
      <c r="AG11" s="11">
        <f t="shared" si="19"/>
        <v>6.3372499492568957E-2</v>
      </c>
      <c r="AH11" s="11">
        <f t="shared" si="20"/>
        <v>4.9863557429918132E-2</v>
      </c>
      <c r="AI11" s="5">
        <v>0</v>
      </c>
      <c r="AJ11" s="9">
        <v>88338</v>
      </c>
      <c r="AK11" s="15">
        <f t="shared" si="13"/>
        <v>1</v>
      </c>
      <c r="AL11" s="18">
        <v>489</v>
      </c>
      <c r="AM11" s="15">
        <f t="shared" si="14"/>
        <v>0.99446444338789652</v>
      </c>
      <c r="AN11" s="9">
        <v>425</v>
      </c>
      <c r="AO11" s="14">
        <f t="shared" si="15"/>
        <v>0.99518893341483849</v>
      </c>
      <c r="AP11" s="9">
        <v>93</v>
      </c>
      <c r="AQ11" s="14">
        <f t="shared" si="16"/>
        <v>0.99894722542959991</v>
      </c>
      <c r="AR11" s="9">
        <v>113</v>
      </c>
      <c r="AS11" s="9">
        <v>66191</v>
      </c>
      <c r="AT11" s="14">
        <f t="shared" si="17"/>
        <v>0.9982928192654591</v>
      </c>
    </row>
    <row r="12" spans="1:46" s="10" customFormat="1" ht="12.75" x14ac:dyDescent="0.2">
      <c r="A12" s="16">
        <v>28</v>
      </c>
      <c r="B12" s="16" t="s">
        <v>0</v>
      </c>
      <c r="C12" s="17">
        <v>44958</v>
      </c>
      <c r="D12" s="9">
        <v>1941</v>
      </c>
      <c r="E12" s="9">
        <v>1943</v>
      </c>
      <c r="F12" s="8">
        <f t="shared" si="0"/>
        <v>0.99897066392177047</v>
      </c>
      <c r="G12" s="9">
        <v>5645</v>
      </c>
      <c r="H12" s="9">
        <v>5647</v>
      </c>
      <c r="I12" s="8">
        <f t="shared" si="1"/>
        <v>0.99964582964405879</v>
      </c>
      <c r="J12" s="9">
        <v>4394</v>
      </c>
      <c r="K12" s="9">
        <v>4535</v>
      </c>
      <c r="L12" s="8">
        <f t="shared" si="2"/>
        <v>0.96890848952590958</v>
      </c>
      <c r="M12" s="9">
        <v>0</v>
      </c>
      <c r="N12" s="8">
        <f t="shared" si="3"/>
        <v>1</v>
      </c>
      <c r="O12" s="5">
        <v>0</v>
      </c>
      <c r="P12" s="15">
        <v>1</v>
      </c>
      <c r="Q12" s="5">
        <v>0</v>
      </c>
      <c r="R12" s="15">
        <v>1</v>
      </c>
      <c r="S12" s="9">
        <v>1941</v>
      </c>
      <c r="T12" s="8">
        <f t="shared" si="4"/>
        <v>1</v>
      </c>
      <c r="U12" s="9">
        <v>5639</v>
      </c>
      <c r="V12" s="8">
        <f t="shared" si="5"/>
        <v>0.99893711248892825</v>
      </c>
      <c r="W12" s="9">
        <v>4392</v>
      </c>
      <c r="X12" s="8">
        <f t="shared" si="6"/>
        <v>0.99954483386436044</v>
      </c>
      <c r="Y12" s="9">
        <v>1807</v>
      </c>
      <c r="Z12" s="13">
        <f t="shared" si="7"/>
        <v>0.93096342091705309</v>
      </c>
      <c r="AA12" s="9">
        <v>1190</v>
      </c>
      <c r="AB12" s="13">
        <f t="shared" si="8"/>
        <v>0.21080602302922941</v>
      </c>
      <c r="AC12" s="9">
        <v>715</v>
      </c>
      <c r="AD12" s="13">
        <f t="shared" si="9"/>
        <v>0.16272189349112426</v>
      </c>
      <c r="AE12" s="9">
        <v>88966</v>
      </c>
      <c r="AF12" s="11">
        <f t="shared" si="18"/>
        <v>2.1817323471888136E-2</v>
      </c>
      <c r="AG12" s="11">
        <f t="shared" si="19"/>
        <v>6.3451206078726702E-2</v>
      </c>
      <c r="AH12" s="11">
        <f t="shared" si="20"/>
        <v>4.938965447474316E-2</v>
      </c>
      <c r="AI12" s="5">
        <v>0</v>
      </c>
      <c r="AJ12" s="9">
        <v>88673</v>
      </c>
      <c r="AK12" s="15">
        <f t="shared" si="13"/>
        <v>1</v>
      </c>
      <c r="AL12" s="18">
        <v>549</v>
      </c>
      <c r="AM12" s="15">
        <f t="shared" si="14"/>
        <v>0.99380871291148376</v>
      </c>
      <c r="AN12" s="9">
        <v>347</v>
      </c>
      <c r="AO12" s="14">
        <f t="shared" si="15"/>
        <v>0.99608674568357902</v>
      </c>
      <c r="AP12" s="9">
        <v>96</v>
      </c>
      <c r="AQ12" s="14">
        <f t="shared" si="16"/>
        <v>0.99891737056375673</v>
      </c>
      <c r="AR12" s="9">
        <v>115</v>
      </c>
      <c r="AS12" s="9">
        <v>67215</v>
      </c>
      <c r="AT12" s="14">
        <f t="shared" si="17"/>
        <v>0.99828907237967712</v>
      </c>
    </row>
    <row r="13" spans="1:46" s="10" customFormat="1" x14ac:dyDescent="0.2">
      <c r="A13" s="16">
        <v>28</v>
      </c>
      <c r="B13" s="16" t="s">
        <v>0</v>
      </c>
      <c r="C13" s="17">
        <v>44986</v>
      </c>
      <c r="D13" s="5">
        <v>1973</v>
      </c>
      <c r="E13" s="5">
        <v>1974</v>
      </c>
      <c r="F13" s="8">
        <f t="shared" si="0"/>
        <v>0.99949341438703143</v>
      </c>
      <c r="G13" s="5">
        <v>5701</v>
      </c>
      <c r="H13" s="5">
        <v>5703</v>
      </c>
      <c r="I13" s="8">
        <f t="shared" si="1"/>
        <v>0.99964930738207958</v>
      </c>
      <c r="J13" s="5">
        <v>4511</v>
      </c>
      <c r="K13" s="5">
        <v>4655</v>
      </c>
      <c r="L13" s="8">
        <f t="shared" si="2"/>
        <v>0.96906552094522014</v>
      </c>
      <c r="M13" s="5">
        <v>1</v>
      </c>
      <c r="N13" s="8">
        <f t="shared" si="3"/>
        <v>0.99949315762797775</v>
      </c>
      <c r="O13" s="5">
        <v>0</v>
      </c>
      <c r="P13" s="15">
        <v>1</v>
      </c>
      <c r="Q13" s="5">
        <v>0</v>
      </c>
      <c r="R13" s="15">
        <v>1</v>
      </c>
      <c r="S13" s="5">
        <v>1973</v>
      </c>
      <c r="T13" s="8">
        <f t="shared" si="4"/>
        <v>1</v>
      </c>
      <c r="U13" s="5">
        <v>5695</v>
      </c>
      <c r="V13" s="8">
        <f t="shared" si="5"/>
        <v>0.99894755306086647</v>
      </c>
      <c r="W13" s="5">
        <v>4509</v>
      </c>
      <c r="X13" s="8">
        <f t="shared" si="6"/>
        <v>0.99955663932609173</v>
      </c>
      <c r="Y13" s="5">
        <v>1831</v>
      </c>
      <c r="Z13" s="13">
        <f t="shared" si="7"/>
        <v>0.9280283831728332</v>
      </c>
      <c r="AA13" s="5">
        <v>1227</v>
      </c>
      <c r="AB13" s="13">
        <f t="shared" si="8"/>
        <v>0.21522539905279775</v>
      </c>
      <c r="AC13" s="5">
        <v>722</v>
      </c>
      <c r="AD13" s="13">
        <f t="shared" si="9"/>
        <v>0.160053203280869</v>
      </c>
      <c r="AE13" s="5">
        <v>89227</v>
      </c>
      <c r="AF13" s="11">
        <f t="shared" si="18"/>
        <v>2.2112140943884698E-2</v>
      </c>
      <c r="AG13" s="11">
        <f t="shared" si="19"/>
        <v>6.3893216178959281E-2</v>
      </c>
      <c r="AH13" s="11">
        <f t="shared" si="20"/>
        <v>5.0556445918836228E-2</v>
      </c>
      <c r="AI13" s="5">
        <v>0</v>
      </c>
      <c r="AJ13" s="5">
        <v>88987</v>
      </c>
      <c r="AK13" s="15">
        <f t="shared" si="13"/>
        <v>1</v>
      </c>
      <c r="AL13" s="5">
        <v>511</v>
      </c>
      <c r="AM13" s="15">
        <f t="shared" si="14"/>
        <v>0.99425758818703858</v>
      </c>
      <c r="AN13" s="5">
        <v>322</v>
      </c>
      <c r="AO13" s="14">
        <f t="shared" si="15"/>
        <v>0.99638149392607911</v>
      </c>
      <c r="AP13" s="5">
        <v>98</v>
      </c>
      <c r="AQ13" s="14">
        <f t="shared" si="16"/>
        <v>0.9988987155427197</v>
      </c>
      <c r="AR13" s="5">
        <v>113</v>
      </c>
      <c r="AS13" s="5">
        <v>67774</v>
      </c>
      <c r="AT13" s="14">
        <f t="shared" si="17"/>
        <v>0.99833269395343349</v>
      </c>
    </row>
    <row r="14" spans="1:46" s="10" customFormat="1" x14ac:dyDescent="0.2">
      <c r="A14" s="16">
        <v>28</v>
      </c>
      <c r="B14" s="16" t="s">
        <v>0</v>
      </c>
      <c r="C14" s="17">
        <v>45017</v>
      </c>
      <c r="D14" s="5">
        <v>1946</v>
      </c>
      <c r="E14" s="5">
        <v>1948</v>
      </c>
      <c r="F14" s="8">
        <f t="shared" si="0"/>
        <v>0.99897330595482547</v>
      </c>
      <c r="G14" s="5">
        <v>5805</v>
      </c>
      <c r="H14" s="5">
        <v>5809</v>
      </c>
      <c r="I14" s="8">
        <f t="shared" si="1"/>
        <v>0.99931141332415219</v>
      </c>
      <c r="J14" s="5">
        <v>4588</v>
      </c>
      <c r="K14" s="5">
        <v>4730</v>
      </c>
      <c r="L14" s="8">
        <f t="shared" si="2"/>
        <v>0.96997885835095132</v>
      </c>
      <c r="M14" s="5">
        <v>1</v>
      </c>
      <c r="N14" s="8">
        <f t="shared" si="3"/>
        <v>0.99948612538540593</v>
      </c>
      <c r="O14" s="5">
        <v>0</v>
      </c>
      <c r="P14" s="15">
        <v>1</v>
      </c>
      <c r="Q14" s="5">
        <v>0</v>
      </c>
      <c r="R14" s="15">
        <v>1</v>
      </c>
      <c r="S14" s="5">
        <v>1946</v>
      </c>
      <c r="T14" s="8">
        <f t="shared" si="4"/>
        <v>1</v>
      </c>
      <c r="U14" s="5">
        <v>5799</v>
      </c>
      <c r="V14" s="8">
        <f t="shared" si="5"/>
        <v>0.99896640826873384</v>
      </c>
      <c r="W14" s="5">
        <v>4586</v>
      </c>
      <c r="X14" s="8">
        <f t="shared" si="6"/>
        <v>0.99956408020924148</v>
      </c>
      <c r="Y14" s="5">
        <v>1855</v>
      </c>
      <c r="Z14" s="13">
        <f t="shared" si="7"/>
        <v>0.9532374100719424</v>
      </c>
      <c r="AA14" s="5">
        <v>1252</v>
      </c>
      <c r="AB14" s="13">
        <f t="shared" si="8"/>
        <v>0.21567614125753662</v>
      </c>
      <c r="AC14" s="5">
        <v>759</v>
      </c>
      <c r="AD14" s="13">
        <f t="shared" si="9"/>
        <v>0.16543156059285091</v>
      </c>
      <c r="AE14" s="5">
        <v>89486</v>
      </c>
      <c r="AF14" s="11">
        <f t="shared" si="18"/>
        <v>2.1746418434168472E-2</v>
      </c>
      <c r="AG14" s="11">
        <f t="shared" si="19"/>
        <v>6.4870482533580673E-2</v>
      </c>
      <c r="AH14" s="11">
        <f t="shared" si="20"/>
        <v>5.127058981293163E-2</v>
      </c>
      <c r="AI14" s="5">
        <v>0</v>
      </c>
      <c r="AJ14" s="5">
        <v>89291</v>
      </c>
      <c r="AK14" s="15">
        <f t="shared" si="13"/>
        <v>1</v>
      </c>
      <c r="AL14" s="5">
        <v>488</v>
      </c>
      <c r="AM14" s="15">
        <f t="shared" si="14"/>
        <v>0.99453472354436623</v>
      </c>
      <c r="AN14" s="5">
        <v>323</v>
      </c>
      <c r="AO14" s="14">
        <f t="shared" si="15"/>
        <v>0.99638261414924234</v>
      </c>
      <c r="AP14" s="5">
        <v>99</v>
      </c>
      <c r="AQ14" s="14">
        <f t="shared" si="16"/>
        <v>0.99889126563707431</v>
      </c>
      <c r="AR14" s="5">
        <v>128</v>
      </c>
      <c r="AS14" s="5">
        <v>68780</v>
      </c>
      <c r="AT14" s="14">
        <f t="shared" si="17"/>
        <v>0.99813899389357374</v>
      </c>
    </row>
  </sheetData>
  <mergeCells count="13">
    <mergeCell ref="AC1:AD1"/>
    <mergeCell ref="Q1:R1"/>
    <mergeCell ref="S1:T1"/>
    <mergeCell ref="U1:V1"/>
    <mergeCell ref="W1:X1"/>
    <mergeCell ref="Y1:Z1"/>
    <mergeCell ref="AA1:AB1"/>
    <mergeCell ref="O1:P1"/>
    <mergeCell ref="A1:B1"/>
    <mergeCell ref="D1:F1"/>
    <mergeCell ref="G1:I1"/>
    <mergeCell ref="J1:L1"/>
    <mergeCell ref="M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5-13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Guzman Trujillo</dc:creator>
  <cp:lastModifiedBy>Maria Francisca Elizalde Lastra</cp:lastModifiedBy>
  <dcterms:created xsi:type="dcterms:W3CDTF">2018-03-13T01:06:44Z</dcterms:created>
  <dcterms:modified xsi:type="dcterms:W3CDTF">2023-05-18T21:37:54Z</dcterms:modified>
</cp:coreProperties>
</file>